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apar_EL\Desktop\"/>
    </mc:Choice>
  </mc:AlternateContent>
  <bookViews>
    <workbookView xWindow="0" yWindow="0" windowWidth="21570" windowHeight="7335" tabRatio="653"/>
  </bookViews>
  <sheets>
    <sheet name="012026" sheetId="79" r:id="rId1"/>
  </sheets>
  <calcPr calcId="152511"/>
</workbook>
</file>

<file path=xl/calcChain.xml><?xml version="1.0" encoding="utf-8"?>
<calcChain xmlns="http://schemas.openxmlformats.org/spreadsheetml/2006/main">
  <c r="I21" i="79" l="1"/>
  <c r="O37" i="79"/>
  <c r="M36" i="79"/>
  <c r="M37" i="79" s="1"/>
  <c r="M35" i="79"/>
  <c r="K35" i="79"/>
  <c r="Q37" i="79"/>
  <c r="K36" i="79" l="1"/>
  <c r="K37" i="79" s="1"/>
  <c r="M34" i="79" l="1"/>
  <c r="K34" i="79" s="1"/>
  <c r="M33" i="79"/>
  <c r="K33" i="79" s="1"/>
  <c r="M32" i="79"/>
  <c r="K32" i="79" s="1"/>
  <c r="M31" i="79"/>
  <c r="K31" i="79" s="1"/>
  <c r="M30" i="79"/>
  <c r="K30" i="79" s="1"/>
  <c r="M29" i="79"/>
  <c r="K29" i="79" s="1"/>
  <c r="Q27" i="79"/>
  <c r="O27" i="79"/>
  <c r="D27" i="79"/>
  <c r="M26" i="79"/>
  <c r="K26" i="79" s="1"/>
  <c r="M25" i="79"/>
  <c r="K25" i="79" s="1"/>
  <c r="Q23" i="79"/>
  <c r="O23" i="79"/>
  <c r="L23" i="79"/>
  <c r="L38" i="79" s="1"/>
  <c r="F23" i="79"/>
  <c r="E23" i="79"/>
  <c r="D23" i="79"/>
  <c r="M22" i="79"/>
  <c r="M21" i="79"/>
  <c r="M20" i="79"/>
  <c r="M19" i="79"/>
  <c r="M18" i="79"/>
  <c r="M17" i="79"/>
  <c r="S14" i="79"/>
  <c r="K21" i="79" l="1"/>
  <c r="K18" i="79"/>
  <c r="K22" i="79"/>
  <c r="I22" i="79" s="1"/>
  <c r="K19" i="79"/>
  <c r="I20" i="79"/>
  <c r="K17" i="79"/>
  <c r="O38" i="79"/>
  <c r="K20" i="79"/>
  <c r="Q38" i="79"/>
  <c r="K27" i="79"/>
  <c r="M27" i="79"/>
  <c r="M23" i="79"/>
  <c r="I19" i="79"/>
  <c r="K23" i="79" l="1"/>
  <c r="K38" i="79" s="1"/>
  <c r="M38" i="79"/>
  <c r="I23" i="79"/>
  <c r="I38" i="79" s="1"/>
</calcChain>
</file>

<file path=xl/sharedStrings.xml><?xml version="1.0" encoding="utf-8"?>
<sst xmlns="http://schemas.openxmlformats.org/spreadsheetml/2006/main" count="119" uniqueCount="50">
  <si>
    <t>Согласовано</t>
  </si>
  <si>
    <t>№ п/п</t>
  </si>
  <si>
    <t>Наименование объекта</t>
  </si>
  <si>
    <t>Ввод  площади в текушем году, кв.м.</t>
  </si>
  <si>
    <t>Сроки проведения капитального ремонта</t>
  </si>
  <si>
    <t>Стоимость проведения капитального ремонта,</t>
  </si>
  <si>
    <t>всего</t>
  </si>
  <si>
    <t>сметная</t>
  </si>
  <si>
    <t>договорная</t>
  </si>
  <si>
    <t>бюджет</t>
  </si>
  <si>
    <t>ИТОГО ПО РАЗДЕЛУ</t>
  </si>
  <si>
    <t xml:space="preserve">ИТОГО ПО РАЗДЕЛУ </t>
  </si>
  <si>
    <t>УТВЕРЖДЕНО</t>
  </si>
  <si>
    <t>Затраты заказчика, застройщика (инженерной организации)</t>
  </si>
  <si>
    <t>Разработка проектной документации</t>
  </si>
  <si>
    <t>-</t>
  </si>
  <si>
    <t>руб.</t>
  </si>
  <si>
    <t>Общая пло-щадь квартир жилых домов, кв.м.</t>
  </si>
  <si>
    <t>сумма от внесения платы за капитальный ремонт гражданами и арендаторами нежилых помещений</t>
  </si>
  <si>
    <t>Объекты с вводом площади  в текущем году</t>
  </si>
  <si>
    <t>Решение  Шкловского районного</t>
  </si>
  <si>
    <t>исполнительного комитета</t>
  </si>
  <si>
    <t>Финансовый отдел Шкловского</t>
  </si>
  <si>
    <t>районного исполнительного комитета</t>
  </si>
  <si>
    <t>хозяйства Могилевского облисполкома</t>
  </si>
  <si>
    <t>Главное управление жилищно-коммунального</t>
  </si>
  <si>
    <t>Капитальный ремонт жилого дома № 10 по ул. 70 год Великой Перамоги в г. Шклове</t>
  </si>
  <si>
    <t>Капитальный ремонт жилого дома № 40 по ул. Советской в г. Шклове</t>
  </si>
  <si>
    <t>Капитальный ремонт жилого дома № 31 по ул. Янки Купалы в г. Шклове</t>
  </si>
  <si>
    <t xml:space="preserve">__________________ </t>
  </si>
  <si>
    <t>Капитальный ремонт жилого дома № 64 по ул. Центральной в аг. Фащевка</t>
  </si>
  <si>
    <t>Капитальный ремонт жилого дома № 83 по ул. Центральной в аг. Фащевка</t>
  </si>
  <si>
    <t>Капитальный ремонт жилого дома № 1 а по ул. Пригородной в г.Шклове</t>
  </si>
  <si>
    <t>в том числе остаток 2025 года</t>
  </si>
  <si>
    <t>ИТОГО финансирование 2026 года</t>
  </si>
  <si>
    <t xml:space="preserve"> Текущий график капитального ремонта жилищного фонда 2026 года</t>
  </si>
  <si>
    <t>Использовано средств  на 01.01.2026г.,  руб.</t>
  </si>
  <si>
    <t>кредиторская задолжен- ность на 01.01.2026г.</t>
  </si>
  <si>
    <t>"____" _____________ 2026 г.</t>
  </si>
  <si>
    <t>"_____" ________________ 2026 г.</t>
  </si>
  <si>
    <t>Капитальный ремонт жилого дома № 10 по ул. 70 год Великой Перамоги в г.Шклове</t>
  </si>
  <si>
    <t>стоимость работ на 2026 г.</t>
  </si>
  <si>
    <t>План финансирования 2026 года, рублей</t>
  </si>
  <si>
    <t>начало месяц, год</t>
  </si>
  <si>
    <t>окончание месяц, год</t>
  </si>
  <si>
    <t>Капитальный ремонт жилого дома № 28 по ул.Советской в г.Шклове</t>
  </si>
  <si>
    <t>Капитальный ремонт жилого дома № 1 по ул.Молодежной в г.Шклове</t>
  </si>
  <si>
    <t>____________________</t>
  </si>
  <si>
    <t>№ 2-24</t>
  </si>
  <si>
    <t>"30"__01_____2026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</si>
</sst>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9]mmmm\ yyyy;@"/>
  </numFmts>
  <fonts count="19" x14ac:knownFonts="1">
    <font>
      <sz val="10"/>
      <name val="Arial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i/>
      <sz val="16"/>
      <name val="Arial"/>
      <family val="2"/>
      <charset val="204"/>
    </font>
    <font>
      <i/>
      <sz val="10"/>
      <name val="Arial"/>
      <family val="2"/>
      <charset val="204"/>
    </font>
    <font>
      <b/>
      <i/>
      <sz val="16"/>
      <color rgb="FFFF0000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u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3" fontId="7" fillId="0" borderId="0" xfId="0" applyNumberFormat="1" applyFont="1"/>
    <xf numFmtId="0" fontId="7" fillId="0" borderId="0" xfId="0" applyFont="1"/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/>
    <xf numFmtId="1" fontId="3" fillId="0" borderId="1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0" fillId="0" borderId="1" xfId="0" applyBorder="1"/>
    <xf numFmtId="0" fontId="6" fillId="0" borderId="1" xfId="0" applyFont="1" applyBorder="1"/>
    <xf numFmtId="49" fontId="3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top" wrapText="1"/>
    </xf>
    <xf numFmtId="164" fontId="2" fillId="4" borderId="1" xfId="0" applyNumberFormat="1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3" fontId="10" fillId="0" borderId="0" xfId="0" applyNumberFormat="1" applyFont="1"/>
    <xf numFmtId="4" fontId="3" fillId="4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/>
    <xf numFmtId="0" fontId="12" fillId="0" borderId="1" xfId="0" applyFont="1" applyBorder="1"/>
    <xf numFmtId="0" fontId="12" fillId="0" borderId="0" xfId="0" applyFont="1"/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/>
    <xf numFmtId="16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" fontId="14" fillId="0" borderId="1" xfId="0" applyNumberFormat="1" applyFont="1" applyBorder="1" applyAlignment="1">
      <alignment horizontal="left"/>
    </xf>
    <xf numFmtId="0" fontId="15" fillId="0" borderId="0" xfId="0" applyFont="1"/>
    <xf numFmtId="1" fontId="11" fillId="0" borderId="1" xfId="0" applyNumberFormat="1" applyFont="1" applyBorder="1"/>
    <xf numFmtId="2" fontId="14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" fontId="14" fillId="0" borderId="0" xfId="0" applyNumberFormat="1" applyFont="1"/>
    <xf numFmtId="0" fontId="0" fillId="4" borderId="0" xfId="0" applyFill="1"/>
    <xf numFmtId="4" fontId="9" fillId="0" borderId="1" xfId="0" applyNumberFormat="1" applyFont="1" applyBorder="1" applyAlignment="1">
      <alignment horizontal="center" vertical="center" wrapText="1"/>
    </xf>
    <xf numFmtId="0" fontId="16" fillId="0" borderId="0" xfId="0" applyFont="1"/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13" fillId="0" borderId="0" xfId="0" applyNumberFormat="1" applyFont="1"/>
    <xf numFmtId="0" fontId="3" fillId="4" borderId="3" xfId="0" applyFont="1" applyFill="1" applyBorder="1" applyAlignment="1">
      <alignment horizontal="left" wrapText="1"/>
    </xf>
    <xf numFmtId="0" fontId="1" fillId="4" borderId="1" xfId="0" applyFont="1" applyFill="1" applyBorder="1"/>
    <xf numFmtId="4" fontId="1" fillId="4" borderId="1" xfId="0" applyNumberFormat="1" applyFont="1" applyFill="1" applyBorder="1"/>
    <xf numFmtId="164" fontId="2" fillId="4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justify" vertical="top" wrapText="1"/>
    </xf>
    <xf numFmtId="4" fontId="3" fillId="4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4" fontId="17" fillId="0" borderId="0" xfId="0" applyNumberFormat="1" applyFont="1"/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justify" vertical="top" wrapText="1"/>
    </xf>
    <xf numFmtId="0" fontId="2" fillId="4" borderId="3" xfId="0" applyFont="1" applyFill="1" applyBorder="1" applyAlignment="1">
      <alignment horizontal="justify" vertical="top" wrapText="1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4" fontId="17" fillId="0" borderId="0" xfId="0" applyNumberFormat="1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S48"/>
  <sheetViews>
    <sheetView tabSelected="1" zoomScale="80" zoomScaleNormal="80" zoomScalePageLayoutView="60" workbookViewId="0">
      <selection activeCell="L10" sqref="L10:L14"/>
    </sheetView>
  </sheetViews>
  <sheetFormatPr defaultColWidth="9.140625" defaultRowHeight="20.25" x14ac:dyDescent="0.3"/>
  <cols>
    <col min="1" max="1" width="0.140625" customWidth="1"/>
    <col min="2" max="2" width="5.28515625" customWidth="1"/>
    <col min="3" max="3" width="55.28515625" customWidth="1"/>
    <col min="4" max="4" width="11.140625" customWidth="1"/>
    <col min="5" max="5" width="11.7109375" hidden="1" customWidth="1"/>
    <col min="6" max="6" width="12.7109375" customWidth="1"/>
    <col min="7" max="7" width="22.5703125" customWidth="1"/>
    <col min="8" max="8" width="20.5703125" customWidth="1"/>
    <col min="9" max="9" width="18.140625" customWidth="1"/>
    <col min="10" max="10" width="9" hidden="1" customWidth="1"/>
    <col min="11" max="11" width="19.7109375" customWidth="1"/>
    <col min="12" max="12" width="18.7109375" customWidth="1"/>
    <col min="13" max="13" width="18.140625" customWidth="1"/>
    <col min="14" max="14" width="19.28515625" customWidth="1"/>
    <col min="15" max="15" width="12.28515625" customWidth="1"/>
    <col min="16" max="16" width="10.140625" customWidth="1"/>
    <col min="17" max="17" width="19.7109375" customWidth="1"/>
    <col min="18" max="18" width="25.7109375" style="9" customWidth="1"/>
    <col min="19" max="19" width="39.7109375" style="19" hidden="1" customWidth="1"/>
    <col min="20" max="20" width="28.7109375" style="18" hidden="1" customWidth="1"/>
    <col min="21" max="21" width="22.28515625" hidden="1" customWidth="1"/>
    <col min="22" max="22" width="0" hidden="1" customWidth="1"/>
    <col min="23" max="23" width="10.140625" hidden="1" customWidth="1"/>
    <col min="24" max="24" width="0" hidden="1" customWidth="1"/>
    <col min="25" max="25" width="29.140625" customWidth="1"/>
  </cols>
  <sheetData>
    <row r="1" spans="2:253" ht="33.75" customHeight="1" x14ac:dyDescent="0.3">
      <c r="S1" s="9"/>
      <c r="T1"/>
    </row>
    <row r="2" spans="2:253" x14ac:dyDescent="0.3">
      <c r="B2" s="2"/>
      <c r="C2" s="10" t="s">
        <v>0</v>
      </c>
      <c r="D2" s="10"/>
      <c r="E2" s="10"/>
      <c r="F2" s="10"/>
      <c r="G2" s="10" t="s">
        <v>0</v>
      </c>
      <c r="H2" s="10"/>
      <c r="I2" s="10"/>
      <c r="J2" s="10"/>
      <c r="K2" s="10"/>
      <c r="L2" s="10"/>
      <c r="M2" s="11"/>
      <c r="N2" s="11" t="s">
        <v>12</v>
      </c>
      <c r="O2" s="10"/>
      <c r="P2" s="11"/>
      <c r="Q2" s="2"/>
      <c r="R2" s="10"/>
      <c r="S2" s="10"/>
      <c r="T2" s="2"/>
      <c r="U2" s="2"/>
      <c r="V2" s="2"/>
      <c r="W2" s="2"/>
      <c r="X2" s="2"/>
      <c r="Y2" s="2"/>
      <c r="Z2" s="2"/>
      <c r="AA2" s="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1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1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1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1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1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1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1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1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1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1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1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1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1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1"/>
      <c r="IR2" s="2"/>
      <c r="IS2" s="2"/>
    </row>
    <row r="3" spans="2:253" x14ac:dyDescent="0.3">
      <c r="B3" s="2"/>
      <c r="C3" s="10" t="s">
        <v>25</v>
      </c>
      <c r="D3" s="10"/>
      <c r="E3" s="10"/>
      <c r="F3" s="10"/>
      <c r="G3" s="10" t="s">
        <v>22</v>
      </c>
      <c r="H3" s="10"/>
      <c r="I3" s="10"/>
      <c r="J3" s="10"/>
      <c r="K3" s="10"/>
      <c r="L3" s="10"/>
      <c r="M3" s="11"/>
      <c r="N3" s="11" t="s">
        <v>20</v>
      </c>
      <c r="O3" s="10"/>
      <c r="P3" s="11"/>
      <c r="Q3" s="2"/>
      <c r="R3" s="10"/>
      <c r="S3" s="10"/>
      <c r="T3" s="2"/>
      <c r="U3" s="2"/>
      <c r="V3" s="2"/>
      <c r="W3" s="2"/>
      <c r="X3" s="2"/>
      <c r="Y3" s="2"/>
      <c r="Z3" s="2"/>
      <c r="AA3" s="1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1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1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1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1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1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1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1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1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1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1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1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1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1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1"/>
      <c r="IR3" s="2"/>
      <c r="IS3" s="2"/>
    </row>
    <row r="4" spans="2:253" x14ac:dyDescent="0.3">
      <c r="B4" s="2"/>
      <c r="C4" s="10" t="s">
        <v>24</v>
      </c>
      <c r="D4" s="10"/>
      <c r="E4" s="10"/>
      <c r="F4" s="10"/>
      <c r="G4" s="10" t="s">
        <v>23</v>
      </c>
      <c r="H4" s="10"/>
      <c r="I4" s="10"/>
      <c r="J4" s="10"/>
      <c r="K4" s="10"/>
      <c r="L4" s="10"/>
      <c r="M4" s="11"/>
      <c r="N4" s="11" t="s">
        <v>21</v>
      </c>
      <c r="O4" s="10"/>
      <c r="P4" s="11"/>
      <c r="Q4" s="2"/>
      <c r="R4" s="10"/>
      <c r="S4" s="10"/>
      <c r="T4" s="2"/>
      <c r="U4" s="2"/>
      <c r="V4" s="2"/>
      <c r="W4" s="2"/>
      <c r="X4" s="2"/>
      <c r="Y4" s="2"/>
      <c r="Z4" s="2"/>
      <c r="AA4" s="1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1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1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1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1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1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1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1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1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1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1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1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1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1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1"/>
      <c r="IR4" s="2"/>
      <c r="IS4" s="2"/>
    </row>
    <row r="5" spans="2:253" ht="35.25" customHeight="1" x14ac:dyDescent="0.3">
      <c r="B5" s="2"/>
      <c r="C5" s="10" t="s">
        <v>47</v>
      </c>
      <c r="D5" s="10"/>
      <c r="E5" s="10"/>
      <c r="F5" s="10"/>
      <c r="G5" s="10" t="s">
        <v>29</v>
      </c>
      <c r="H5" s="10"/>
      <c r="I5" s="10"/>
      <c r="J5" s="10"/>
      <c r="K5" s="10"/>
      <c r="L5" s="10"/>
      <c r="M5" s="11"/>
      <c r="N5" s="119" t="s">
        <v>49</v>
      </c>
      <c r="O5" s="10"/>
      <c r="P5" s="11"/>
      <c r="Q5" s="2"/>
      <c r="R5" s="10"/>
      <c r="S5" s="10"/>
      <c r="T5" s="2"/>
      <c r="U5" s="2"/>
      <c r="V5" s="2"/>
      <c r="W5" s="2"/>
      <c r="X5" s="2"/>
      <c r="Y5" s="2"/>
      <c r="Z5" s="2"/>
      <c r="AA5" s="1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1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1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1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1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1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1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1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1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1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1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1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1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1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1"/>
      <c r="IR5" s="2"/>
      <c r="IS5" s="2"/>
    </row>
    <row r="6" spans="2:253" x14ac:dyDescent="0.3">
      <c r="B6" s="2"/>
      <c r="C6" s="10" t="s">
        <v>38</v>
      </c>
      <c r="D6" s="10"/>
      <c r="E6" s="10"/>
      <c r="F6" s="10"/>
      <c r="G6" s="10" t="s">
        <v>39</v>
      </c>
      <c r="H6" s="10"/>
      <c r="I6" s="10"/>
      <c r="J6" s="10"/>
      <c r="K6" s="10"/>
      <c r="L6" s="10"/>
      <c r="M6" s="11"/>
      <c r="N6" s="10" t="s">
        <v>48</v>
      </c>
      <c r="O6" s="10"/>
      <c r="P6" s="10"/>
      <c r="Q6" s="2"/>
      <c r="R6" s="10"/>
      <c r="S6" s="10"/>
      <c r="T6" s="2"/>
      <c r="U6" s="2"/>
      <c r="V6" s="2"/>
      <c r="W6" s="2"/>
      <c r="X6" s="2"/>
      <c r="Y6" s="2"/>
      <c r="Z6" s="2"/>
      <c r="AA6" s="1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1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1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1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1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1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1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1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1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1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1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1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1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1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1"/>
      <c r="IR6" s="2"/>
      <c r="IS6" s="2"/>
    </row>
    <row r="7" spans="2:253" ht="20.25" customHeight="1" x14ac:dyDescent="0.35">
      <c r="G7" s="30"/>
      <c r="S7" s="9"/>
      <c r="T7"/>
    </row>
    <row r="8" spans="2:253" ht="24" customHeight="1" x14ac:dyDescent="0.3">
      <c r="B8" s="4"/>
      <c r="D8" s="84" t="s">
        <v>35</v>
      </c>
      <c r="E8" s="84"/>
      <c r="F8" s="84"/>
      <c r="G8" s="84"/>
      <c r="H8" s="84"/>
      <c r="I8" s="84"/>
      <c r="J8" s="84"/>
      <c r="K8" s="84"/>
      <c r="L8" s="84"/>
      <c r="M8" s="84"/>
      <c r="N8" s="84"/>
      <c r="S8" s="9"/>
      <c r="T8"/>
    </row>
    <row r="9" spans="2:253" ht="17.25" customHeight="1" x14ac:dyDescent="0.3">
      <c r="B9" s="4"/>
      <c r="S9" s="9"/>
      <c r="T9"/>
    </row>
    <row r="10" spans="2:253" ht="43.5" customHeight="1" x14ac:dyDescent="0.3">
      <c r="B10" s="85" t="s">
        <v>1</v>
      </c>
      <c r="C10" s="85" t="s">
        <v>2</v>
      </c>
      <c r="D10" s="85" t="s">
        <v>17</v>
      </c>
      <c r="E10" s="88" t="s">
        <v>3</v>
      </c>
      <c r="F10" s="89"/>
      <c r="G10" s="88" t="s">
        <v>4</v>
      </c>
      <c r="H10" s="89"/>
      <c r="I10" s="94" t="s">
        <v>5</v>
      </c>
      <c r="J10" s="95"/>
      <c r="K10" s="96"/>
      <c r="L10" s="85" t="s">
        <v>36</v>
      </c>
      <c r="M10" s="94" t="s">
        <v>42</v>
      </c>
      <c r="N10" s="95"/>
      <c r="O10" s="95"/>
      <c r="P10" s="95"/>
      <c r="Q10" s="96"/>
      <c r="R10" s="54"/>
      <c r="S10" s="9"/>
      <c r="T10"/>
    </row>
    <row r="11" spans="2:253" ht="18.75" customHeight="1" x14ac:dyDescent="0.3">
      <c r="B11" s="86"/>
      <c r="C11" s="86"/>
      <c r="D11" s="86"/>
      <c r="E11" s="90"/>
      <c r="F11" s="91"/>
      <c r="G11" s="92"/>
      <c r="H11" s="93"/>
      <c r="I11" s="94" t="s">
        <v>16</v>
      </c>
      <c r="J11" s="95"/>
      <c r="K11" s="96"/>
      <c r="L11" s="86"/>
      <c r="M11" s="85" t="s">
        <v>6</v>
      </c>
      <c r="N11" s="94"/>
      <c r="O11" s="95"/>
      <c r="P11" s="95"/>
      <c r="Q11" s="96"/>
      <c r="S11" s="9"/>
      <c r="T11"/>
    </row>
    <row r="12" spans="2:253" ht="18.75" customHeight="1" x14ac:dyDescent="0.3">
      <c r="B12" s="86"/>
      <c r="C12" s="86"/>
      <c r="D12" s="86"/>
      <c r="E12" s="90"/>
      <c r="F12" s="91"/>
      <c r="G12" s="85" t="s">
        <v>43</v>
      </c>
      <c r="H12" s="85" t="s">
        <v>44</v>
      </c>
      <c r="I12" s="85" t="s">
        <v>7</v>
      </c>
      <c r="J12" s="8"/>
      <c r="K12" s="85" t="s">
        <v>8</v>
      </c>
      <c r="L12" s="86"/>
      <c r="M12" s="86"/>
      <c r="N12" s="85" t="s">
        <v>37</v>
      </c>
      <c r="O12" s="88" t="s">
        <v>41</v>
      </c>
      <c r="P12" s="97"/>
      <c r="Q12" s="89"/>
      <c r="S12" s="9"/>
      <c r="T12"/>
    </row>
    <row r="13" spans="2:253" ht="18.75" customHeight="1" x14ac:dyDescent="0.3">
      <c r="B13" s="86"/>
      <c r="C13" s="86"/>
      <c r="D13" s="86"/>
      <c r="E13" s="90"/>
      <c r="F13" s="91"/>
      <c r="G13" s="86"/>
      <c r="H13" s="86"/>
      <c r="I13" s="86"/>
      <c r="J13" s="8"/>
      <c r="K13" s="86"/>
      <c r="L13" s="86"/>
      <c r="M13" s="86"/>
      <c r="N13" s="86"/>
      <c r="O13" s="92"/>
      <c r="P13" s="98"/>
      <c r="Q13" s="93"/>
      <c r="S13" s="9"/>
      <c r="T13"/>
    </row>
    <row r="14" spans="2:253" ht="187.5" customHeight="1" x14ac:dyDescent="0.3">
      <c r="B14" s="87"/>
      <c r="C14" s="87"/>
      <c r="D14" s="87"/>
      <c r="E14" s="92"/>
      <c r="F14" s="93"/>
      <c r="G14" s="87"/>
      <c r="H14" s="87"/>
      <c r="I14" s="87"/>
      <c r="J14" s="8"/>
      <c r="K14" s="87"/>
      <c r="L14" s="87"/>
      <c r="M14" s="87"/>
      <c r="N14" s="87"/>
      <c r="O14" s="94" t="s">
        <v>9</v>
      </c>
      <c r="P14" s="96"/>
      <c r="Q14" s="8" t="s">
        <v>18</v>
      </c>
      <c r="R14" s="32"/>
      <c r="S14" s="33">
        <f>(318879*1.0898)/5574</f>
        <v>62.345592787944035</v>
      </c>
      <c r="T14" s="34"/>
      <c r="U14" s="35"/>
      <c r="V14" s="35"/>
      <c r="W14" s="35"/>
      <c r="X14" s="35"/>
      <c r="Y14" s="35"/>
    </row>
    <row r="15" spans="2:253" x14ac:dyDescent="0.3">
      <c r="B15" s="6">
        <v>1</v>
      </c>
      <c r="C15" s="72">
        <v>2</v>
      </c>
      <c r="D15" s="6">
        <v>3</v>
      </c>
      <c r="E15" s="103">
        <v>4</v>
      </c>
      <c r="F15" s="104"/>
      <c r="G15" s="6">
        <v>5</v>
      </c>
      <c r="H15" s="73">
        <v>6</v>
      </c>
      <c r="I15" s="72">
        <v>7</v>
      </c>
      <c r="J15" s="6"/>
      <c r="K15" s="6">
        <v>8</v>
      </c>
      <c r="L15" s="73">
        <v>9</v>
      </c>
      <c r="M15" s="7">
        <v>10</v>
      </c>
      <c r="N15" s="73">
        <v>11</v>
      </c>
      <c r="O15" s="103">
        <v>12</v>
      </c>
      <c r="P15" s="104"/>
      <c r="Q15" s="6">
        <v>13</v>
      </c>
      <c r="R15" s="32"/>
      <c r="S15" s="33"/>
      <c r="T15" s="34"/>
      <c r="U15" s="35"/>
      <c r="V15" s="35"/>
      <c r="W15" s="35"/>
      <c r="X15" s="35"/>
      <c r="Y15" s="35"/>
    </row>
    <row r="16" spans="2:253" ht="23.25" customHeight="1" x14ac:dyDescent="0.3">
      <c r="B16" s="105" t="s">
        <v>19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7"/>
      <c r="R16" s="32"/>
      <c r="S16" s="33"/>
      <c r="T16" s="34"/>
      <c r="U16" s="35"/>
      <c r="V16" s="35"/>
      <c r="W16" s="35"/>
      <c r="X16" s="35"/>
      <c r="Y16" s="35"/>
    </row>
    <row r="17" spans="2:25" s="15" customFormat="1" ht="42.75" customHeight="1" x14ac:dyDescent="0.35">
      <c r="B17" s="14">
        <v>1</v>
      </c>
      <c r="C17" s="56" t="s">
        <v>30</v>
      </c>
      <c r="D17" s="76">
        <v>377</v>
      </c>
      <c r="E17" s="77"/>
      <c r="F17" s="76">
        <v>377</v>
      </c>
      <c r="G17" s="12">
        <v>46204</v>
      </c>
      <c r="H17" s="12">
        <v>46235</v>
      </c>
      <c r="I17" s="81">
        <v>376825.8</v>
      </c>
      <c r="J17" s="46"/>
      <c r="K17" s="81">
        <f>SUM(M17)</f>
        <v>376825.8</v>
      </c>
      <c r="L17" s="80"/>
      <c r="M17" s="80">
        <f t="shared" ref="M17:M22" si="0">SUM(O17+Q17)</f>
        <v>376825.8</v>
      </c>
      <c r="N17" s="82"/>
      <c r="O17" s="101">
        <v>290750.8</v>
      </c>
      <c r="P17" s="102"/>
      <c r="Q17" s="80">
        <v>86075</v>
      </c>
      <c r="R17" s="60"/>
      <c r="S17" s="36"/>
      <c r="T17" s="37"/>
      <c r="U17" s="38"/>
      <c r="V17" s="38"/>
      <c r="W17" s="39"/>
      <c r="X17" s="39"/>
      <c r="Y17" s="39"/>
    </row>
    <row r="18" spans="2:25" s="15" customFormat="1" ht="42.75" customHeight="1" x14ac:dyDescent="0.35">
      <c r="B18" s="14">
        <v>2</v>
      </c>
      <c r="C18" s="55" t="s">
        <v>31</v>
      </c>
      <c r="D18" s="76">
        <v>361</v>
      </c>
      <c r="E18" s="78"/>
      <c r="F18" s="76">
        <v>361</v>
      </c>
      <c r="G18" s="12">
        <v>46235</v>
      </c>
      <c r="H18" s="12">
        <v>46266</v>
      </c>
      <c r="I18" s="81">
        <v>392838.13</v>
      </c>
      <c r="J18" s="69">
        <v>1656495</v>
      </c>
      <c r="K18" s="81">
        <f t="shared" ref="K18:K22" si="1">SUM(M18)</f>
        <v>392838.13</v>
      </c>
      <c r="L18" s="80"/>
      <c r="M18" s="80">
        <f t="shared" si="0"/>
        <v>392838.13</v>
      </c>
      <c r="N18" s="82"/>
      <c r="O18" s="101">
        <v>310202.13</v>
      </c>
      <c r="P18" s="102"/>
      <c r="Q18" s="80">
        <v>82636</v>
      </c>
      <c r="R18" s="60"/>
      <c r="S18" s="36"/>
      <c r="T18" s="37"/>
      <c r="U18" s="38"/>
      <c r="V18" s="38"/>
      <c r="W18" s="39"/>
      <c r="X18" s="39"/>
      <c r="Y18" s="39"/>
    </row>
    <row r="19" spans="2:25" s="15" customFormat="1" ht="42.75" customHeight="1" x14ac:dyDescent="0.35">
      <c r="B19" s="14">
        <v>3</v>
      </c>
      <c r="C19" s="56" t="s">
        <v>32</v>
      </c>
      <c r="D19" s="28">
        <v>719</v>
      </c>
      <c r="E19" s="77"/>
      <c r="F19" s="28">
        <v>719</v>
      </c>
      <c r="G19" s="68">
        <v>46114</v>
      </c>
      <c r="H19" s="68">
        <v>46175</v>
      </c>
      <c r="I19" s="81">
        <f t="shared" ref="I19:I20" si="2">SUM(M19)</f>
        <v>320352.3</v>
      </c>
      <c r="J19" s="46"/>
      <c r="K19" s="81">
        <f t="shared" si="1"/>
        <v>320352.3</v>
      </c>
      <c r="L19" s="80"/>
      <c r="M19" s="80">
        <f t="shared" si="0"/>
        <v>320352.3</v>
      </c>
      <c r="N19" s="82"/>
      <c r="O19" s="101">
        <v>226152.3</v>
      </c>
      <c r="P19" s="102"/>
      <c r="Q19" s="80">
        <v>94200</v>
      </c>
      <c r="R19" s="60"/>
      <c r="S19" s="36"/>
      <c r="T19" s="37"/>
      <c r="U19" s="38"/>
      <c r="V19" s="38"/>
      <c r="W19" s="39"/>
      <c r="X19" s="39"/>
      <c r="Y19" s="39"/>
    </row>
    <row r="20" spans="2:25" s="15" customFormat="1" ht="42.75" customHeight="1" x14ac:dyDescent="0.35">
      <c r="B20" s="14">
        <v>4</v>
      </c>
      <c r="C20" s="56" t="s">
        <v>40</v>
      </c>
      <c r="D20" s="76">
        <v>260</v>
      </c>
      <c r="E20" s="77"/>
      <c r="F20" s="76">
        <v>260</v>
      </c>
      <c r="G20" s="68">
        <v>46174</v>
      </c>
      <c r="H20" s="68">
        <v>46235</v>
      </c>
      <c r="I20" s="81">
        <f t="shared" si="2"/>
        <v>306698.33999999997</v>
      </c>
      <c r="J20" s="46"/>
      <c r="K20" s="81">
        <f t="shared" si="1"/>
        <v>306698.33999999997</v>
      </c>
      <c r="L20" s="80"/>
      <c r="M20" s="80">
        <f t="shared" si="0"/>
        <v>306698.33999999997</v>
      </c>
      <c r="N20" s="82"/>
      <c r="O20" s="101">
        <v>224698.34</v>
      </c>
      <c r="P20" s="102"/>
      <c r="Q20" s="80">
        <v>82000</v>
      </c>
      <c r="R20" s="60"/>
      <c r="S20" s="36"/>
      <c r="T20" s="37"/>
      <c r="U20" s="38"/>
      <c r="V20" s="38"/>
      <c r="W20" s="39"/>
      <c r="X20" s="39"/>
      <c r="Y20" s="39"/>
    </row>
    <row r="21" spans="2:25" s="15" customFormat="1" ht="42.75" customHeight="1" x14ac:dyDescent="0.35">
      <c r="B21" s="14">
        <v>5</v>
      </c>
      <c r="C21" s="56" t="s">
        <v>28</v>
      </c>
      <c r="D21" s="76">
        <v>4125</v>
      </c>
      <c r="E21" s="77"/>
      <c r="F21" s="76">
        <v>4125</v>
      </c>
      <c r="G21" s="68">
        <v>46114</v>
      </c>
      <c r="H21" s="68">
        <v>46206</v>
      </c>
      <c r="I21" s="81">
        <f>SUM(K21)</f>
        <v>2497707.02</v>
      </c>
      <c r="J21" s="46"/>
      <c r="K21" s="81">
        <f t="shared" si="1"/>
        <v>2497707.02</v>
      </c>
      <c r="L21" s="80"/>
      <c r="M21" s="80">
        <f t="shared" si="0"/>
        <v>2497707.02</v>
      </c>
      <c r="N21" s="82"/>
      <c r="O21" s="101">
        <v>2193734.4300000002</v>
      </c>
      <c r="P21" s="102"/>
      <c r="Q21" s="80">
        <v>303972.59000000003</v>
      </c>
      <c r="R21" s="60"/>
      <c r="S21" s="36"/>
      <c r="T21" s="37"/>
      <c r="U21" s="38"/>
      <c r="V21" s="38"/>
      <c r="W21" s="39"/>
      <c r="X21" s="39"/>
      <c r="Y21" s="39"/>
    </row>
    <row r="22" spans="2:25" s="15" customFormat="1" ht="42.75" customHeight="1" x14ac:dyDescent="0.35">
      <c r="B22" s="14">
        <v>6</v>
      </c>
      <c r="C22" s="56" t="s">
        <v>27</v>
      </c>
      <c r="D22" s="76">
        <v>733</v>
      </c>
      <c r="E22" s="77"/>
      <c r="F22" s="76">
        <v>733</v>
      </c>
      <c r="G22" s="68">
        <v>46115</v>
      </c>
      <c r="H22" s="68">
        <v>46177</v>
      </c>
      <c r="I22" s="81">
        <f>SUM(K22)</f>
        <v>825344</v>
      </c>
      <c r="J22" s="46"/>
      <c r="K22" s="69">
        <f t="shared" si="1"/>
        <v>825344</v>
      </c>
      <c r="L22" s="75"/>
      <c r="M22" s="75">
        <f t="shared" si="0"/>
        <v>825344</v>
      </c>
      <c r="N22" s="57"/>
      <c r="O22" s="108">
        <v>725344</v>
      </c>
      <c r="P22" s="109"/>
      <c r="Q22" s="75">
        <v>100000</v>
      </c>
      <c r="R22" s="60"/>
      <c r="S22" s="36"/>
      <c r="T22" s="37"/>
      <c r="U22" s="38"/>
      <c r="V22" s="38"/>
      <c r="W22" s="39"/>
      <c r="X22" s="39"/>
      <c r="Y22" s="39"/>
    </row>
    <row r="23" spans="2:25" s="15" customFormat="1" ht="23.25" customHeight="1" x14ac:dyDescent="0.35">
      <c r="B23" s="99" t="s">
        <v>10</v>
      </c>
      <c r="C23" s="100"/>
      <c r="D23" s="29">
        <f>SUM(D17:D22)</f>
        <v>6575</v>
      </c>
      <c r="E23" s="29">
        <f>SUM(E14:E14)</f>
        <v>0</v>
      </c>
      <c r="F23" s="29">
        <f>SUM(F17:F22)</f>
        <v>6575</v>
      </c>
      <c r="G23" s="28"/>
      <c r="H23" s="28"/>
      <c r="I23" s="74">
        <f>SUM(I17:I22)</f>
        <v>4719765.59</v>
      </c>
      <c r="J23" s="28"/>
      <c r="K23" s="74">
        <f>SUM(K17:K22)</f>
        <v>4719765.59</v>
      </c>
      <c r="L23" s="74">
        <f>SUM(L17:L22)</f>
        <v>0</v>
      </c>
      <c r="M23" s="74">
        <f>SUM(M17:M22)</f>
        <v>4719765.59</v>
      </c>
      <c r="N23" s="66"/>
      <c r="O23" s="101">
        <f>SUM(O17:P22)</f>
        <v>3970882</v>
      </c>
      <c r="P23" s="102"/>
      <c r="Q23" s="74">
        <f>SUM(Q17:Q22)</f>
        <v>748883.59000000008</v>
      </c>
      <c r="R23" s="51"/>
      <c r="S23" s="40"/>
      <c r="T23" s="37"/>
      <c r="U23" s="41"/>
      <c r="V23" s="41"/>
      <c r="W23" s="41"/>
      <c r="X23" s="41"/>
      <c r="Y23" s="41"/>
    </row>
    <row r="24" spans="2:25" ht="21.75" customHeight="1" x14ac:dyDescent="0.3">
      <c r="B24" s="110" t="s">
        <v>14</v>
      </c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2"/>
      <c r="R24" s="32"/>
      <c r="S24" s="33"/>
      <c r="T24" s="33"/>
      <c r="U24" s="32"/>
      <c r="V24" s="32"/>
      <c r="W24" s="32"/>
      <c r="X24" s="32"/>
      <c r="Y24" s="35"/>
    </row>
    <row r="25" spans="2:25" ht="42" customHeight="1" x14ac:dyDescent="0.3">
      <c r="B25" s="8">
        <v>1</v>
      </c>
      <c r="C25" s="13" t="s">
        <v>46</v>
      </c>
      <c r="D25" s="16">
        <v>4277</v>
      </c>
      <c r="E25" s="45"/>
      <c r="F25" s="8" t="s">
        <v>15</v>
      </c>
      <c r="G25" s="8" t="s">
        <v>15</v>
      </c>
      <c r="H25" s="8" t="s">
        <v>15</v>
      </c>
      <c r="I25" s="8" t="s">
        <v>15</v>
      </c>
      <c r="J25" s="49"/>
      <c r="K25" s="75">
        <f t="shared" ref="K25:K26" si="3">SUM(M25)</f>
        <v>98164.95</v>
      </c>
      <c r="L25" s="53"/>
      <c r="M25" s="75">
        <f t="shared" ref="M25:M26" si="4">SUM(O25+Q25)</f>
        <v>98164.95</v>
      </c>
      <c r="N25" s="53"/>
      <c r="O25" s="108">
        <v>55200</v>
      </c>
      <c r="P25" s="109"/>
      <c r="Q25" s="75">
        <v>42964.95</v>
      </c>
      <c r="R25" s="32"/>
      <c r="S25" s="33"/>
      <c r="T25" s="33"/>
      <c r="U25" s="32"/>
      <c r="V25" s="32"/>
      <c r="W25" s="32"/>
      <c r="X25" s="32"/>
      <c r="Y25" s="35"/>
    </row>
    <row r="26" spans="2:25" ht="39.75" customHeight="1" x14ac:dyDescent="0.3">
      <c r="B26" s="50">
        <v>2</v>
      </c>
      <c r="C26" s="13" t="s">
        <v>45</v>
      </c>
      <c r="D26" s="16">
        <v>210</v>
      </c>
      <c r="E26" s="20"/>
      <c r="F26" s="20" t="s">
        <v>15</v>
      </c>
      <c r="G26" s="20" t="s">
        <v>15</v>
      </c>
      <c r="H26" s="20" t="s">
        <v>15</v>
      </c>
      <c r="I26" s="20" t="s">
        <v>15</v>
      </c>
      <c r="J26" s="58"/>
      <c r="K26" s="75">
        <f t="shared" si="3"/>
        <v>75775.31</v>
      </c>
      <c r="L26" s="75"/>
      <c r="M26" s="75">
        <f t="shared" si="4"/>
        <v>75775.31</v>
      </c>
      <c r="N26" s="75"/>
      <c r="O26" s="108">
        <v>48200</v>
      </c>
      <c r="P26" s="109"/>
      <c r="Q26" s="75">
        <v>27575.31</v>
      </c>
      <c r="R26" s="32"/>
      <c r="S26" s="42"/>
      <c r="T26" s="33"/>
      <c r="U26" s="32"/>
      <c r="V26" s="32"/>
      <c r="W26" s="32"/>
      <c r="X26" s="32"/>
      <c r="Y26" s="35"/>
    </row>
    <row r="27" spans="2:25" ht="30.75" customHeight="1" x14ac:dyDescent="0.3">
      <c r="B27" s="26"/>
      <c r="C27" s="23" t="s">
        <v>11</v>
      </c>
      <c r="D27" s="29">
        <f>SUM(D25:D26)</f>
        <v>4487</v>
      </c>
      <c r="E27" s="22"/>
      <c r="F27" s="25" t="s">
        <v>15</v>
      </c>
      <c r="G27" s="22" t="s">
        <v>15</v>
      </c>
      <c r="H27" s="28" t="s">
        <v>15</v>
      </c>
      <c r="I27" s="28" t="s">
        <v>15</v>
      </c>
      <c r="J27" s="66"/>
      <c r="K27" s="71">
        <f>SUM(K25:K26)</f>
        <v>173940.26</v>
      </c>
      <c r="L27" s="74"/>
      <c r="M27" s="75">
        <f>SUM(M25:M26)</f>
        <v>173940.26</v>
      </c>
      <c r="N27" s="74"/>
      <c r="O27" s="108">
        <f>SUM(O25:P26)</f>
        <v>103400</v>
      </c>
      <c r="P27" s="109"/>
      <c r="Q27" s="74">
        <f>SUM(Q25:Q26)</f>
        <v>70540.259999999995</v>
      </c>
      <c r="R27" s="43"/>
      <c r="S27" s="33"/>
      <c r="T27" s="34"/>
      <c r="U27" s="35"/>
      <c r="V27" s="35"/>
      <c r="W27" s="35"/>
      <c r="X27" s="35"/>
      <c r="Y27" s="35"/>
    </row>
    <row r="28" spans="2:25" ht="21" customHeight="1" x14ac:dyDescent="0.3">
      <c r="B28" s="105" t="s">
        <v>13</v>
      </c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7"/>
      <c r="R28" s="43"/>
      <c r="S28" s="33"/>
      <c r="T28" s="34"/>
      <c r="U28" s="35"/>
      <c r="V28" s="35"/>
      <c r="W28" s="35"/>
      <c r="X28" s="35"/>
      <c r="Y28" s="35"/>
    </row>
    <row r="29" spans="2:25" ht="40.5" customHeight="1" x14ac:dyDescent="0.3">
      <c r="B29" s="5">
        <v>1</v>
      </c>
      <c r="C29" s="47" t="s">
        <v>30</v>
      </c>
      <c r="D29" s="20" t="s">
        <v>15</v>
      </c>
      <c r="E29" s="3"/>
      <c r="F29" s="20" t="s">
        <v>15</v>
      </c>
      <c r="G29" s="20" t="s">
        <v>15</v>
      </c>
      <c r="H29" s="20" t="s">
        <v>15</v>
      </c>
      <c r="I29" s="65" t="s">
        <v>15</v>
      </c>
      <c r="J29" s="21"/>
      <c r="K29" s="69">
        <f>SUM(M29)</f>
        <v>24975.49</v>
      </c>
      <c r="L29" s="75"/>
      <c r="M29" s="75">
        <f>SUM(O29+Q29)</f>
        <v>24975.49</v>
      </c>
      <c r="N29" s="75"/>
      <c r="O29" s="108">
        <v>5000</v>
      </c>
      <c r="P29" s="109"/>
      <c r="Q29" s="31">
        <v>19975.490000000002</v>
      </c>
      <c r="R29" s="44"/>
      <c r="S29" s="33"/>
      <c r="T29" s="34"/>
      <c r="U29" s="35"/>
      <c r="V29" s="35"/>
      <c r="W29" s="35"/>
      <c r="X29" s="35"/>
      <c r="Y29" s="35"/>
    </row>
    <row r="30" spans="2:25" ht="52.5" customHeight="1" x14ac:dyDescent="0.3">
      <c r="B30" s="5">
        <v>2</v>
      </c>
      <c r="C30" s="13" t="s">
        <v>31</v>
      </c>
      <c r="D30" s="20" t="s">
        <v>15</v>
      </c>
      <c r="E30" s="3"/>
      <c r="F30" s="20" t="s">
        <v>15</v>
      </c>
      <c r="G30" s="20" t="s">
        <v>15</v>
      </c>
      <c r="H30" s="20" t="s">
        <v>15</v>
      </c>
      <c r="I30" s="65" t="s">
        <v>15</v>
      </c>
      <c r="J30" s="21"/>
      <c r="K30" s="69">
        <f t="shared" ref="K30:K36" si="5">SUM(M30)</f>
        <v>21151.23</v>
      </c>
      <c r="L30" s="69"/>
      <c r="M30" s="75">
        <f>SUM(O30+Q30)</f>
        <v>21151.23</v>
      </c>
      <c r="N30" s="75"/>
      <c r="O30" s="108">
        <v>5000</v>
      </c>
      <c r="P30" s="109"/>
      <c r="Q30" s="31">
        <v>16151.23</v>
      </c>
      <c r="R30" s="44"/>
      <c r="S30" s="33"/>
      <c r="T30" s="34"/>
      <c r="U30" s="35"/>
      <c r="V30" s="35"/>
      <c r="W30" s="35"/>
      <c r="X30" s="35"/>
      <c r="Y30" s="35"/>
    </row>
    <row r="31" spans="2:25" ht="38.25" customHeight="1" x14ac:dyDescent="0.3">
      <c r="B31" s="5">
        <v>3</v>
      </c>
      <c r="C31" s="56" t="s">
        <v>32</v>
      </c>
      <c r="D31" s="20" t="s">
        <v>15</v>
      </c>
      <c r="E31" s="3"/>
      <c r="F31" s="20" t="s">
        <v>15</v>
      </c>
      <c r="G31" s="20" t="s">
        <v>15</v>
      </c>
      <c r="H31" s="20" t="s">
        <v>15</v>
      </c>
      <c r="I31" s="65" t="s">
        <v>15</v>
      </c>
      <c r="J31" s="21"/>
      <c r="K31" s="69">
        <f t="shared" si="5"/>
        <v>20295.64</v>
      </c>
      <c r="L31" s="69"/>
      <c r="M31" s="75">
        <f t="shared" ref="M31:M36" si="6">SUM(O31+Q31)</f>
        <v>20295.64</v>
      </c>
      <c r="N31" s="75"/>
      <c r="O31" s="108">
        <v>5000</v>
      </c>
      <c r="P31" s="109"/>
      <c r="Q31" s="31">
        <v>15295.64</v>
      </c>
      <c r="R31" s="44"/>
      <c r="S31" s="33"/>
      <c r="T31" s="34"/>
      <c r="U31" s="35"/>
      <c r="V31" s="35"/>
      <c r="W31" s="35"/>
      <c r="X31" s="35"/>
      <c r="Y31" s="35"/>
    </row>
    <row r="32" spans="2:25" ht="38.25" customHeight="1" x14ac:dyDescent="0.3">
      <c r="B32" s="5">
        <v>4</v>
      </c>
      <c r="C32" s="13" t="s">
        <v>26</v>
      </c>
      <c r="D32" s="20" t="s">
        <v>15</v>
      </c>
      <c r="E32" s="20" t="s">
        <v>15</v>
      </c>
      <c r="F32" s="20" t="s">
        <v>15</v>
      </c>
      <c r="G32" s="20" t="s">
        <v>15</v>
      </c>
      <c r="H32" s="20" t="s">
        <v>15</v>
      </c>
      <c r="I32" s="20" t="s">
        <v>15</v>
      </c>
      <c r="J32" s="21"/>
      <c r="K32" s="69">
        <f t="shared" si="5"/>
        <v>21265</v>
      </c>
      <c r="L32" s="69"/>
      <c r="M32" s="75">
        <f t="shared" si="6"/>
        <v>21265</v>
      </c>
      <c r="N32" s="75"/>
      <c r="O32" s="108">
        <v>5000</v>
      </c>
      <c r="P32" s="109"/>
      <c r="Q32" s="31">
        <v>16265</v>
      </c>
      <c r="R32" s="44"/>
      <c r="S32" s="33"/>
      <c r="T32" s="34"/>
      <c r="U32" s="35"/>
      <c r="V32" s="35"/>
      <c r="W32" s="35"/>
      <c r="X32" s="35"/>
      <c r="Y32" s="35"/>
    </row>
    <row r="33" spans="2:253" ht="38.25" customHeight="1" x14ac:dyDescent="0.3">
      <c r="B33" s="5">
        <v>5</v>
      </c>
      <c r="C33" s="47" t="s">
        <v>28</v>
      </c>
      <c r="D33" s="20" t="s">
        <v>15</v>
      </c>
      <c r="E33" s="20" t="s">
        <v>15</v>
      </c>
      <c r="F33" s="20" t="s">
        <v>15</v>
      </c>
      <c r="G33" s="20" t="s">
        <v>15</v>
      </c>
      <c r="H33" s="20" t="s">
        <v>15</v>
      </c>
      <c r="I33" s="20" t="s">
        <v>15</v>
      </c>
      <c r="J33" s="21"/>
      <c r="K33" s="69">
        <f t="shared" si="5"/>
        <v>68690.929999999993</v>
      </c>
      <c r="L33" s="69"/>
      <c r="M33" s="75">
        <f t="shared" si="6"/>
        <v>68690.929999999993</v>
      </c>
      <c r="N33" s="75"/>
      <c r="O33" s="108">
        <v>5000</v>
      </c>
      <c r="P33" s="109"/>
      <c r="Q33" s="31">
        <v>63690.93</v>
      </c>
      <c r="R33" s="44"/>
      <c r="S33" s="33"/>
      <c r="T33" s="34"/>
      <c r="U33" s="35"/>
      <c r="V33" s="35"/>
      <c r="W33" s="35"/>
      <c r="X33" s="35"/>
      <c r="Y33" s="35"/>
    </row>
    <row r="34" spans="2:253" ht="42.75" customHeight="1" x14ac:dyDescent="0.3">
      <c r="B34" s="5">
        <v>6</v>
      </c>
      <c r="C34" s="47" t="s">
        <v>27</v>
      </c>
      <c r="D34" s="20" t="s">
        <v>15</v>
      </c>
      <c r="E34" s="3"/>
      <c r="F34" s="20" t="s">
        <v>15</v>
      </c>
      <c r="G34" s="20" t="s">
        <v>15</v>
      </c>
      <c r="H34" s="20" t="s">
        <v>15</v>
      </c>
      <c r="I34" s="65" t="s">
        <v>15</v>
      </c>
      <c r="J34" s="21"/>
      <c r="K34" s="69">
        <f t="shared" si="5"/>
        <v>32344</v>
      </c>
      <c r="L34" s="69"/>
      <c r="M34" s="75">
        <f t="shared" si="6"/>
        <v>32344</v>
      </c>
      <c r="N34" s="75"/>
      <c r="O34" s="108">
        <v>5000</v>
      </c>
      <c r="P34" s="109"/>
      <c r="Q34" s="31">
        <v>27344</v>
      </c>
      <c r="R34" s="44"/>
      <c r="S34" s="33"/>
      <c r="T34" s="34"/>
      <c r="U34" s="35"/>
      <c r="V34" s="35"/>
      <c r="W34" s="35"/>
      <c r="X34" s="35"/>
      <c r="Y34" s="35"/>
    </row>
    <row r="35" spans="2:253" ht="42.75" customHeight="1" x14ac:dyDescent="0.3">
      <c r="B35" s="5">
        <v>7</v>
      </c>
      <c r="C35" s="13" t="s">
        <v>46</v>
      </c>
      <c r="D35" s="20" t="s">
        <v>15</v>
      </c>
      <c r="E35" s="20" t="s">
        <v>15</v>
      </c>
      <c r="F35" s="20" t="s">
        <v>15</v>
      </c>
      <c r="G35" s="20" t="s">
        <v>15</v>
      </c>
      <c r="H35" s="20" t="s">
        <v>15</v>
      </c>
      <c r="I35" s="20" t="s">
        <v>15</v>
      </c>
      <c r="J35" s="21"/>
      <c r="K35" s="83">
        <f t="shared" si="5"/>
        <v>45000</v>
      </c>
      <c r="L35" s="83"/>
      <c r="M35" s="75">
        <f t="shared" si="6"/>
        <v>45000</v>
      </c>
      <c r="N35" s="75"/>
      <c r="O35" s="108">
        <v>0</v>
      </c>
      <c r="P35" s="109"/>
      <c r="Q35" s="31">
        <v>45000</v>
      </c>
      <c r="R35" s="44"/>
      <c r="S35" s="33"/>
      <c r="T35" s="34"/>
      <c r="U35" s="35"/>
      <c r="V35" s="35"/>
      <c r="W35" s="35"/>
      <c r="X35" s="35"/>
      <c r="Y35" s="35"/>
    </row>
    <row r="36" spans="2:253" ht="42.75" customHeight="1" x14ac:dyDescent="0.3">
      <c r="B36" s="5">
        <v>8</v>
      </c>
      <c r="C36" s="13" t="s">
        <v>45</v>
      </c>
      <c r="D36" s="20" t="s">
        <v>15</v>
      </c>
      <c r="E36" s="20" t="s">
        <v>15</v>
      </c>
      <c r="F36" s="20" t="s">
        <v>15</v>
      </c>
      <c r="G36" s="20" t="s">
        <v>15</v>
      </c>
      <c r="H36" s="20" t="s">
        <v>15</v>
      </c>
      <c r="I36" s="20" t="s">
        <v>15</v>
      </c>
      <c r="J36" s="21"/>
      <c r="K36" s="83">
        <f t="shared" si="5"/>
        <v>22155</v>
      </c>
      <c r="L36" s="83"/>
      <c r="M36" s="75">
        <f t="shared" si="6"/>
        <v>22155</v>
      </c>
      <c r="N36" s="75"/>
      <c r="O36" s="108">
        <v>0</v>
      </c>
      <c r="P36" s="109"/>
      <c r="Q36" s="31">
        <v>22155</v>
      </c>
      <c r="R36" s="44"/>
      <c r="S36" s="33"/>
      <c r="T36" s="34"/>
      <c r="U36" s="35"/>
      <c r="V36" s="35"/>
      <c r="W36" s="35"/>
      <c r="X36" s="35"/>
      <c r="Y36" s="35"/>
    </row>
    <row r="37" spans="2:253" ht="25.5" customHeight="1" x14ac:dyDescent="0.3">
      <c r="B37" s="5"/>
      <c r="C37" s="23" t="s">
        <v>11</v>
      </c>
      <c r="D37" s="24" t="s">
        <v>15</v>
      </c>
      <c r="E37" s="22"/>
      <c r="F37" s="22" t="s">
        <v>15</v>
      </c>
      <c r="G37" s="25" t="s">
        <v>15</v>
      </c>
      <c r="H37" s="25" t="s">
        <v>15</v>
      </c>
      <c r="I37" s="64" t="s">
        <v>15</v>
      </c>
      <c r="J37" s="66"/>
      <c r="K37" s="71">
        <f>SUM(K29:K36)</f>
        <v>255877.28999999998</v>
      </c>
      <c r="L37" s="71"/>
      <c r="M37" s="74">
        <f>SUM(M29:M36)</f>
        <v>255877.28999999998</v>
      </c>
      <c r="N37" s="74"/>
      <c r="O37" s="101">
        <f>SUM(O29:P36)</f>
        <v>30000</v>
      </c>
      <c r="P37" s="102"/>
      <c r="Q37" s="31">
        <f>SUM(Q29:Q36)</f>
        <v>225877.29</v>
      </c>
      <c r="R37" s="43"/>
      <c r="S37" s="33"/>
      <c r="T37" s="34"/>
      <c r="U37" s="35"/>
      <c r="V37" s="35"/>
      <c r="W37" s="35"/>
      <c r="X37" s="35"/>
      <c r="Y37" s="35"/>
    </row>
    <row r="38" spans="2:253" ht="23.25" customHeight="1" x14ac:dyDescent="0.3">
      <c r="B38" s="5"/>
      <c r="C38" s="23" t="s">
        <v>34</v>
      </c>
      <c r="D38" s="113"/>
      <c r="E38" s="114"/>
      <c r="F38" s="27"/>
      <c r="G38" s="70"/>
      <c r="H38" s="48"/>
      <c r="I38" s="71">
        <f>SUM(I23)</f>
        <v>4719765.59</v>
      </c>
      <c r="J38" s="28"/>
      <c r="K38" s="74">
        <f>SUM(K23+K27+K37)</f>
        <v>5149583.1399999997</v>
      </c>
      <c r="L38" s="74">
        <f>SUM(L23+L27+L37)</f>
        <v>0</v>
      </c>
      <c r="M38" s="74">
        <f>SUM(M23+M27+M37)</f>
        <v>5149583.1399999997</v>
      </c>
      <c r="N38" s="74"/>
      <c r="O38" s="101">
        <f>SUM(O23+O27+O37)</f>
        <v>4104282</v>
      </c>
      <c r="P38" s="102"/>
      <c r="Q38" s="74">
        <f>SUM(Q23+Q27+Q37)</f>
        <v>1045301.1400000001</v>
      </c>
      <c r="R38" s="44"/>
      <c r="S38" s="33"/>
      <c r="T38" s="34"/>
      <c r="U38" s="35"/>
      <c r="V38" s="35"/>
      <c r="W38" s="35"/>
      <c r="X38" s="35"/>
      <c r="Y38" s="35"/>
    </row>
    <row r="39" spans="2:253" s="19" customFormat="1" ht="24.75" customHeight="1" x14ac:dyDescent="0.3">
      <c r="B39" s="5"/>
      <c r="C39" s="61" t="s">
        <v>33</v>
      </c>
      <c r="D39" s="62"/>
      <c r="E39" s="62"/>
      <c r="F39" s="62"/>
      <c r="G39" s="62"/>
      <c r="H39" s="62"/>
      <c r="I39" s="67"/>
      <c r="J39" s="62"/>
      <c r="K39" s="63"/>
      <c r="L39" s="63"/>
      <c r="M39" s="63"/>
      <c r="N39" s="63"/>
      <c r="O39" s="115"/>
      <c r="P39" s="116"/>
      <c r="Q39" s="31">
        <v>26639.14</v>
      </c>
      <c r="R39" s="17"/>
      <c r="T39" s="18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</row>
    <row r="42" spans="2:253" s="19" customFormat="1" x14ac:dyDescent="0.3">
      <c r="B42"/>
      <c r="C42"/>
      <c r="D42"/>
      <c r="E42"/>
      <c r="F42"/>
      <c r="G42"/>
      <c r="H42"/>
      <c r="I42"/>
      <c r="J42"/>
      <c r="K42"/>
      <c r="L42"/>
      <c r="M42" s="117"/>
      <c r="N42" s="117"/>
      <c r="O42" s="52"/>
      <c r="P42"/>
      <c r="Q42"/>
      <c r="R42" s="9"/>
      <c r="T42" s="18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</row>
    <row r="44" spans="2:253" x14ac:dyDescent="0.3">
      <c r="M44" s="59"/>
    </row>
    <row r="46" spans="2:253" x14ac:dyDescent="0.3">
      <c r="O46" s="118"/>
      <c r="P46" s="118"/>
      <c r="Q46" s="79"/>
    </row>
    <row r="48" spans="2:253" x14ac:dyDescent="0.3">
      <c r="G48" s="59"/>
    </row>
  </sheetData>
  <mergeCells count="49">
    <mergeCell ref="M42:N42"/>
    <mergeCell ref="O46:P46"/>
    <mergeCell ref="O33:P33"/>
    <mergeCell ref="O34:P34"/>
    <mergeCell ref="O37:P37"/>
    <mergeCell ref="D38:E38"/>
    <mergeCell ref="O38:P38"/>
    <mergeCell ref="O39:P39"/>
    <mergeCell ref="B28:Q28"/>
    <mergeCell ref="O29:P29"/>
    <mergeCell ref="O30:P30"/>
    <mergeCell ref="O31:P31"/>
    <mergeCell ref="O32:P32"/>
    <mergeCell ref="O35:P35"/>
    <mergeCell ref="O36:P36"/>
    <mergeCell ref="O27:P27"/>
    <mergeCell ref="O19:P19"/>
    <mergeCell ref="O20:P20"/>
    <mergeCell ref="O21:P21"/>
    <mergeCell ref="O22:P22"/>
    <mergeCell ref="B24:Q24"/>
    <mergeCell ref="O25:P25"/>
    <mergeCell ref="O26:P26"/>
    <mergeCell ref="O14:P14"/>
    <mergeCell ref="B23:C23"/>
    <mergeCell ref="O23:P23"/>
    <mergeCell ref="E15:F15"/>
    <mergeCell ref="O15:P15"/>
    <mergeCell ref="B16:Q16"/>
    <mergeCell ref="O17:P17"/>
    <mergeCell ref="O18:P18"/>
    <mergeCell ref="G12:G14"/>
    <mergeCell ref="H12:H14"/>
    <mergeCell ref="D8:N8"/>
    <mergeCell ref="B10:B14"/>
    <mergeCell ref="C10:C14"/>
    <mergeCell ref="D10:D14"/>
    <mergeCell ref="E10:F14"/>
    <mergeCell ref="G10:H11"/>
    <mergeCell ref="I10:K10"/>
    <mergeCell ref="L10:L14"/>
    <mergeCell ref="M10:Q10"/>
    <mergeCell ref="I11:K11"/>
    <mergeCell ref="M11:M14"/>
    <mergeCell ref="N11:Q11"/>
    <mergeCell ref="I12:I14"/>
    <mergeCell ref="K12:K14"/>
    <mergeCell ref="N12:N14"/>
    <mergeCell ref="O12:Q13"/>
  </mergeCells>
  <pageMargins left="0" right="0" top="0.59055118110236227" bottom="0" header="0.59055118110236227" footer="0"/>
  <pageSetup paperSize="9" scale="5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КРиС</dc:creator>
  <cp:lastModifiedBy>Цапар Елена Леонидовна </cp:lastModifiedBy>
  <cp:lastPrinted>2026-01-30T08:28:17Z</cp:lastPrinted>
  <dcterms:created xsi:type="dcterms:W3CDTF">2010-04-11T07:30:18Z</dcterms:created>
  <dcterms:modified xsi:type="dcterms:W3CDTF">2026-02-03T05:12:52Z</dcterms:modified>
</cp:coreProperties>
</file>